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homepage\mywork\section_files\"/>
    </mc:Choice>
  </mc:AlternateContent>
  <xr:revisionPtr revIDLastSave="0" documentId="13_ncr:1_{66841794-ECEE-48A5-9EEF-288330D47421}" xr6:coauthVersionLast="47" xr6:coauthVersionMax="47" xr10:uidLastSave="{00000000-0000-0000-0000-000000000000}"/>
  <bookViews>
    <workbookView xWindow="3860" yWindow="1650" windowWidth="15020" windowHeight="7930" xr2:uid="{00000000-000D-0000-FFFF-FFFF00000000}"/>
  </bookViews>
  <sheets>
    <sheet name="郵便番号→住所" sheetId="3" r:id="rId1"/>
    <sheet name="Sheet3" sheetId="4" r:id="rId2"/>
    <sheet name="Sheet2" sheetId="2" r:id="rId3"/>
    <sheet name="Sheet1" sheetId="1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3" l="1"/>
  <c r="C3" i="3"/>
  <c r="C2" i="3"/>
  <c r="D3" i="3"/>
  <c r="D2" i="3"/>
  <c r="E3" i="3"/>
  <c r="E2" i="3"/>
  <c r="G2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K2" i="4"/>
  <c r="F3" i="3" l="1"/>
  <c r="F2" i="3"/>
  <c r="J2" i="4"/>
  <c r="N3" i="4"/>
  <c r="N4" i="4"/>
  <c r="N5" i="4"/>
  <c r="N6" i="4"/>
  <c r="N2" i="4"/>
  <c r="M3" i="4"/>
  <c r="M4" i="4"/>
  <c r="M5" i="4"/>
  <c r="M6" i="4"/>
  <c r="M2" i="4"/>
  <c r="L3" i="4"/>
  <c r="L4" i="4"/>
  <c r="L5" i="4"/>
  <c r="L6" i="4"/>
  <c r="L2" i="4"/>
  <c r="K3" i="4"/>
  <c r="K4" i="4"/>
  <c r="K5" i="4"/>
  <c r="K6" i="4"/>
  <c r="B2" i="2"/>
  <c r="B2" i="4"/>
  <c r="A3" i="3" l="1"/>
  <c r="A4" i="3"/>
  <c r="A66" i="3"/>
  <c r="D66" i="3" s="1"/>
  <c r="A67" i="3"/>
  <c r="E67" i="3" s="1"/>
  <c r="A68" i="3"/>
  <c r="A69" i="3"/>
  <c r="A70" i="3"/>
  <c r="D70" i="3" s="1"/>
  <c r="A71" i="3"/>
  <c r="E71" i="3" s="1"/>
  <c r="A72" i="3"/>
  <c r="A73" i="3"/>
  <c r="C73" i="3" s="1"/>
  <c r="A2" i="3"/>
  <c r="F1" i="3"/>
  <c r="D73" i="3"/>
  <c r="E73" i="3"/>
  <c r="C74" i="3"/>
  <c r="D74" i="3"/>
  <c r="E74" i="3"/>
  <c r="C75" i="3"/>
  <c r="D75" i="3"/>
  <c r="E75" i="3"/>
  <c r="B4" i="2"/>
  <c r="B3" i="2"/>
  <c r="B28" i="2"/>
  <c r="B29" i="2"/>
  <c r="A50" i="1"/>
  <c r="A49" i="1"/>
  <c r="B68" i="1"/>
  <c r="B59" i="1"/>
  <c r="B61" i="1" l="1"/>
  <c r="B60" i="1"/>
  <c r="E72" i="3"/>
  <c r="C72" i="3"/>
  <c r="D72" i="3"/>
  <c r="C69" i="3"/>
  <c r="D69" i="3"/>
  <c r="E69" i="3"/>
  <c r="E68" i="3"/>
  <c r="C68" i="3"/>
  <c r="D68" i="3"/>
  <c r="C4" i="3"/>
  <c r="D4" i="3"/>
  <c r="E4" i="3"/>
  <c r="F72" i="3"/>
  <c r="F68" i="3"/>
  <c r="D71" i="3"/>
  <c r="C70" i="3"/>
  <c r="D67" i="3"/>
  <c r="C66" i="3"/>
  <c r="C71" i="3"/>
  <c r="C67" i="3"/>
  <c r="F67" i="3" s="1"/>
  <c r="E70" i="3"/>
  <c r="F70" i="3" s="1"/>
  <c r="E66" i="3"/>
  <c r="F66" i="3" s="1"/>
  <c r="N3" i="3"/>
  <c r="F4" i="3"/>
  <c r="F71" i="3"/>
  <c r="A2" i="1"/>
  <c r="F69" i="3" l="1"/>
  <c r="E54" i="1"/>
</calcChain>
</file>

<file path=xl/sharedStrings.xml><?xml version="1.0" encoding="utf-8"?>
<sst xmlns="http://schemas.openxmlformats.org/spreadsheetml/2006/main" count="48" uniqueCount="43">
  <si>
    <t>郵便番号</t>
    <rPh sb="0" eb="4">
      <t>ユウビンバンゴウ</t>
    </rPh>
    <phoneticPr fontId="3"/>
  </si>
  <si>
    <t>都道府県</t>
    <rPh sb="0" eb="4">
      <t>トドウフケン</t>
    </rPh>
    <phoneticPr fontId="3"/>
  </si>
  <si>
    <t>市区</t>
    <rPh sb="0" eb="2">
      <t>シク</t>
    </rPh>
    <phoneticPr fontId="3"/>
  </si>
  <si>
    <t>町村</t>
  </si>
  <si>
    <t>一致数</t>
    <rPh sb="0" eb="2">
      <t>イッチ</t>
    </rPh>
    <rPh sb="2" eb="3">
      <t>スウ</t>
    </rPh>
    <phoneticPr fontId="3"/>
  </si>
  <si>
    <t>930-0927</t>
    <phoneticPr fontId="3"/>
  </si>
  <si>
    <t>438-0078</t>
    <phoneticPr fontId="3"/>
  </si>
  <si>
    <t>http://groovelab.asia/zipcode/search.xml</t>
    <phoneticPr fontId="3"/>
  </si>
  <si>
    <t>検索</t>
    <rPh sb="0" eb="2">
      <t>ケンサク</t>
    </rPh>
    <phoneticPr fontId="3"/>
  </si>
  <si>
    <t>検出数</t>
    <rPh sb="0" eb="2">
      <t>ケンシュツ</t>
    </rPh>
    <rPh sb="2" eb="3">
      <t>スウ</t>
    </rPh>
    <phoneticPr fontId="3"/>
  </si>
  <si>
    <t>町村</t>
    <rPh sb="0" eb="2">
      <t>チョウソン</t>
    </rPh>
    <phoneticPr fontId="3"/>
  </si>
  <si>
    <t>神奈川県横浜市戸塚区上矢部町</t>
  </si>
  <si>
    <t>&lt;ZIP_result&gt;</t>
  </si>
  <si>
    <t>&lt;result name="ZipSearchXML"/&gt;</t>
    <phoneticPr fontId="3"/>
  </si>
  <si>
    <t>&lt;result version="1.01"/&gt;</t>
  </si>
  <si>
    <t>&lt;result request_url="http%3A%2F%2Fzip.cgis.biz%2Fxml%2Fzip.php%3Fzn%3D2530027"/&gt;</t>
  </si>
  <si>
    <t>&lt;result request_zip_num="2530027"/&gt;</t>
  </si>
  <si>
    <t>&lt;result request_zip_version="none"/&gt;</t>
  </si>
  <si>
    <t>&lt;result result_code="1"/&gt;</t>
  </si>
  <si>
    <t>&lt;result result_zip_num="2530027"/&gt;</t>
  </si>
  <si>
    <t>&lt;result result_zip_version="0"/&gt;</t>
  </si>
  <si>
    <t>&lt;result result_values_count="1"/&gt;</t>
  </si>
  <si>
    <t>&lt;ADDRESS_value&gt;</t>
    <phoneticPr fontId="3"/>
  </si>
  <si>
    <t>&lt;value state_kana="カナガワケン"/&gt;</t>
  </si>
  <si>
    <t>&lt;value city_kana="チガサキシ"/&gt;</t>
  </si>
  <si>
    <t>&lt;value address_kana="ヒバリガオカ"/&gt;</t>
  </si>
  <si>
    <t>&lt;value company_kana="none"/&gt;</t>
  </si>
  <si>
    <r>
      <t>&lt;value state="</t>
    </r>
    <r>
      <rPr>
        <sz val="10"/>
        <color rgb="FF000000"/>
        <rFont val="ＭＳ 明朝"/>
        <family val="1"/>
        <charset val="128"/>
      </rPr>
      <t>神奈川県</t>
    </r>
    <r>
      <rPr>
        <sz val="10"/>
        <color rgb="FF000000"/>
        <rFont val="Courier New"/>
        <family val="3"/>
      </rPr>
      <t>"/&gt;</t>
    </r>
    <phoneticPr fontId="3"/>
  </si>
  <si>
    <t>&lt;value city="茅ヶ崎市"/&gt;</t>
  </si>
  <si>
    <t>&lt;value address="ひばりが丘"/&gt;</t>
  </si>
  <si>
    <t>&lt;value company="none"/&gt;</t>
  </si>
  <si>
    <t>&lt;/ADDRESS_value&gt;</t>
  </si>
  <si>
    <t>&lt;/ZIP_result&gt;</t>
  </si>
  <si>
    <t>address_component</t>
    <phoneticPr fontId="3"/>
  </si>
  <si>
    <t>AIzaSyCAt0g83huMb8Jii7D17W0lZ2_RzOqYWr8</t>
    <phoneticPr fontId="3"/>
  </si>
  <si>
    <t>=WEBSERVICE("https://maps.googleapis.com/maps/api/geocode/xml?address=東京都中央区日本橋"&amp;"&amp;key="&amp;A1)</t>
    <phoneticPr fontId="3"/>
  </si>
  <si>
    <t>lat</t>
    <phoneticPr fontId="3"/>
  </si>
  <si>
    <t>lng</t>
    <phoneticPr fontId="3"/>
  </si>
  <si>
    <t>https://www.google.com/search?q=</t>
    <phoneticPr fontId="3"/>
  </si>
  <si>
    <t>https://www.google.com/search?q=35.6811836+139.7741538</t>
    <phoneticPr fontId="3"/>
  </si>
  <si>
    <t>"https://www.google.com/search?q="&amp;B52&amp;"+"&amp;C52</t>
    <phoneticPr fontId="3"/>
  </si>
  <si>
    <t>https://www.google.com/maps/place/35%C2%B040'52.3%22N+139%C2%B046'27.0%22E/@35.6811879,139.7719705,17z/data=!3m1!4b1!4m5!3m4!1s0x0:0x0!8m2!3d35.6811836!4d139.7741538</t>
    <phoneticPr fontId="3"/>
  </si>
  <si>
    <t>http://maps.googleapis.com/maps/api/geocode/xml?address=東京都中央区日本橋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</si>
</sst>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9"/>
      <color theme="1"/>
      <name val="Arial"/>
      <family val="2"/>
    </font>
    <font>
      <u/>
      <sz val="11"/>
      <color theme="10"/>
      <name val="Yu Gothic"/>
      <family val="2"/>
      <scheme val="minor"/>
    </font>
    <font>
      <sz val="10"/>
      <color rgb="FF000000"/>
      <name val="Courier New"/>
      <family val="3"/>
    </font>
    <font>
      <sz val="10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" fillId="0" borderId="0">
      <alignment vertical="center"/>
    </xf>
  </cellStyleXfs>
  <cellXfs count="19">
    <xf numFmtId="0" fontId="0" fillId="0" borderId="0" xfId="0"/>
    <xf numFmtId="0" fontId="4" fillId="0" borderId="0" xfId="0" applyFont="1"/>
    <xf numFmtId="0" fontId="0" fillId="0" borderId="0" xfId="0" quotePrefix="1"/>
    <xf numFmtId="0" fontId="5" fillId="0" borderId="0" xfId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2" borderId="0" xfId="2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3">
    <cellStyle name="ハイパーリンク" xfId="1" builtinId="8"/>
    <cellStyle name="標準" xfId="0" builtinId="0"/>
    <cellStyle name="標準 2" xfId="2" xr:uid="{A5368BC8-D96B-48E9-AFC4-BB4D4F3065F4}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roovelab.asia/zipcode/search.x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maps/place/35%C2%B040'52.3%22N+139%C2%B046'27.0%22E/@35.6811879,139.7719705,17z/data=!3m1!4b1!4m5!3m4!1s0x0:0x0!8m2!3d35.6811836!4d139.7741538" TargetMode="External"/><Relationship Id="rId2" Type="http://schemas.openxmlformats.org/officeDocument/2006/relationships/hyperlink" Target="https://www.google.com/search?q=" TargetMode="External"/><Relationship Id="rId1" Type="http://schemas.openxmlformats.org/officeDocument/2006/relationships/hyperlink" Target="https://www.google.com/search?q=35.6811836+139.7741538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maps.googleapis.com/maps/api/geocode/xml?address=&#26481;&#20140;&#37117;&#20013;&#22830;&#21306;&#26085;&#26412;&#2721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9F6D5-0368-4072-A0EC-C3184E13245D}">
  <dimension ref="A1:T75"/>
  <sheetViews>
    <sheetView tabSelected="1" zoomScale="115" zoomScaleNormal="115" workbookViewId="0">
      <selection activeCell="G3" sqref="G3"/>
    </sheetView>
  </sheetViews>
  <sheetFormatPr defaultColWidth="9" defaultRowHeight="18"/>
  <cols>
    <col min="1" max="2" width="11.08203125" style="9" customWidth="1"/>
    <col min="3" max="3" width="9.83203125" style="10" customWidth="1"/>
    <col min="4" max="4" width="15.08203125" style="10" customWidth="1"/>
    <col min="5" max="5" width="13.58203125" style="10" customWidth="1"/>
    <col min="6" max="6" width="29.58203125" style="11" bestFit="1" customWidth="1"/>
    <col min="7" max="7" width="9" style="11"/>
    <col min="8" max="8" width="9.33203125" style="11" bestFit="1" customWidth="1"/>
    <col min="9" max="13" width="9" style="11"/>
    <col min="14" max="14" width="46.58203125" style="11" customWidth="1"/>
    <col min="15" max="16384" width="9" style="11"/>
  </cols>
  <sheetData>
    <row r="1" spans="1:20">
      <c r="A1" s="9" t="s">
        <v>0</v>
      </c>
      <c r="B1" s="9" t="s">
        <v>0</v>
      </c>
      <c r="C1" s="10" t="s">
        <v>1</v>
      </c>
      <c r="D1" s="10" t="s">
        <v>2</v>
      </c>
      <c r="E1" s="10" t="s">
        <v>3</v>
      </c>
      <c r="F1" s="10" t="str">
        <f>C1&amp;D1&amp;E1</f>
        <v>都道府県市区町村</v>
      </c>
      <c r="G1" s="11" t="s">
        <v>4</v>
      </c>
    </row>
    <row r="2" spans="1:20">
      <c r="A2" s="8" t="str">
        <f>LEFT(B2,3)&amp;RIGHT(B2,4)</f>
        <v>9300927</v>
      </c>
      <c r="B2" s="8" t="s">
        <v>5</v>
      </c>
      <c r="C2" s="12" t="str">
        <f>IFERROR(_xlfn.FILTERXML(_xlfn.WEBSERVICE("http://zip.cgis.biz/xml/zip.php?zn="&amp;$A2),"/ZIP_result/ADDRESS_value/value/@state"),"")</f>
        <v>富山県</v>
      </c>
      <c r="D2" s="12" t="str">
        <f>IFERROR(_xlfn.FILTERXML(_xlfn.WEBSERVICE("http://zip.cgis.biz/xml/zip.php?zn="&amp;$A2),"/ZIP_result/ADDRESS_value/value/@city"),"")</f>
        <v>富山市</v>
      </c>
      <c r="E2" s="12" t="str">
        <f>IFERROR(_xlfn.FILTERXML(_xlfn.WEBSERVICE("http://zip.cgis.biz/xml/zip.php?zn="&amp;$A2),"/ZIP_result/ADDRESS_value/value/@address"),"")</f>
        <v>大江干新町</v>
      </c>
      <c r="F2" s="10" t="str">
        <f>C2&amp;D2&amp;E2</f>
        <v>富山県富山市大江干新町</v>
      </c>
      <c r="G2" s="12">
        <f>IFERROR(_xlfn.FILTERXML(_xlfn.WEBSERVICE("http://zip.cgis.biz/xml/zip.php?zn="&amp;$A2),"/ZIP_result/result/@result_values_count"),"")</f>
        <v>1</v>
      </c>
    </row>
    <row r="3" spans="1:20">
      <c r="A3" s="8" t="str">
        <f t="shared" ref="A3:A73" si="0">LEFT(B3,3)&amp;RIGHT(B3,4)</f>
        <v>4380078</v>
      </c>
      <c r="B3" s="15" t="s">
        <v>6</v>
      </c>
      <c r="C3" s="12" t="str">
        <f>IFERROR(_xlfn.FILTERXML(_xlfn.WEBSERVICE("http://zip.cgis.biz/xml/zip.php?zn="&amp;$A3),"/ZIP_result/ADDRESS_value/value/@state"),"")</f>
        <v>静岡県</v>
      </c>
      <c r="D3" s="12" t="str">
        <f>IFERROR(_xlfn.FILTERXML(_xlfn.WEBSERVICE("http://zip.cgis.biz/xml/zip.php?zn="&amp;$A3),"/ZIP_result/ADDRESS_value/value/@city"),"")</f>
        <v>磐田市</v>
      </c>
      <c r="E3" s="12" t="str">
        <f>IFERROR(_xlfn.FILTERXML(_xlfn.WEBSERVICE("http://zip.cgis.biz/xml/zip.php?zn="&amp;$A3),"/ZIP_result/ADDRESS_value/value/@address"),"")</f>
        <v>旭ケ丘</v>
      </c>
      <c r="F3" s="10" t="str">
        <f>C3&amp;D3&amp;E3</f>
        <v>静岡県磐田市旭ケ丘</v>
      </c>
      <c r="G3" s="12">
        <f>IFERROR(_xlfn.FILTERXML(_xlfn.WEBSERVICE("http://zip.cgis.biz/xml/zip.php?zn="&amp;$A3),"/ZIP_result/result/@result_values_count"),"")</f>
        <v>17</v>
      </c>
      <c r="H3" s="12" t="str">
        <f t="shared" ref="H3:H19" si="1">INDEX(_xlfn.FILTERXML(_xlfn.WEBSERVICE("http://zip.cgis.biz/xml/zip.php?zn="&amp;$A$3),"/ZIP_result/ADDRESS_value/value/@address"),ROW(A1))</f>
        <v>旭ケ丘</v>
      </c>
      <c r="N3" s="16" t="e">
        <f>_xlfn.WEBSERVICE("http://zip.cgis.biz/xml/zip.php?zn="&amp;$A3)</f>
        <v>#VALUE!</v>
      </c>
      <c r="O3" s="16"/>
      <c r="P3" s="16"/>
      <c r="Q3" s="16"/>
      <c r="R3" s="16"/>
      <c r="S3" s="16"/>
      <c r="T3" s="16"/>
    </row>
    <row r="4" spans="1:20">
      <c r="A4" s="8" t="str">
        <f t="shared" si="0"/>
        <v/>
      </c>
      <c r="C4" s="12" t="str">
        <f>IFERROR(_xlfn.FILTERXML(_xlfn.WEBSERVICE("http://zip.cgis.biz/xml/zip.php?zn="&amp;$A4),"/ZIP_result/ADDRESS_value/value/@state"),"")</f>
        <v/>
      </c>
      <c r="D4" s="12" t="str">
        <f t="shared" ref="D4:D72" si="2">IFERROR(_xlfn.FILTERXML(_xlfn.WEBSERVICE("http://zip.cgis.biz/xml/zip.php?zn="&amp;$A4),"/ZIP_result/ADDRESS_value/value/@city"),"")</f>
        <v/>
      </c>
      <c r="E4" s="12" t="str">
        <f t="shared" ref="E4:E72" si="3">IFERROR(_xlfn.FILTERXML(_xlfn.WEBSERVICE("http://zip.cgis.biz/xml/zip.php?zn="&amp;$A4),"/ZIP_result/ADDRESS_value/value/@address"),"")</f>
        <v/>
      </c>
      <c r="F4" s="10" t="str">
        <f t="shared" ref="F4:F72" si="4">C4&amp;D4&amp;E4</f>
        <v/>
      </c>
      <c r="H4" s="12" t="str">
        <f t="shared" si="1"/>
        <v>石原町</v>
      </c>
      <c r="N4" s="16"/>
      <c r="O4" s="16"/>
      <c r="P4" s="16"/>
      <c r="Q4" s="16"/>
      <c r="R4" s="16"/>
      <c r="S4" s="16"/>
      <c r="T4" s="16"/>
    </row>
    <row r="5" spans="1:20">
      <c r="A5" s="8"/>
      <c r="C5" s="12"/>
      <c r="D5" s="12"/>
      <c r="E5" s="12"/>
      <c r="F5" s="10"/>
      <c r="H5" s="12" t="str">
        <f t="shared" si="1"/>
        <v>泉町</v>
      </c>
      <c r="N5" s="16"/>
      <c r="O5" s="16"/>
      <c r="P5" s="16"/>
      <c r="Q5" s="16"/>
      <c r="R5" s="16"/>
      <c r="S5" s="16"/>
      <c r="T5" s="16"/>
    </row>
    <row r="6" spans="1:20">
      <c r="A6" s="8"/>
      <c r="C6" s="12"/>
      <c r="D6" s="12"/>
      <c r="E6" s="12"/>
      <c r="F6" s="10"/>
      <c r="H6" s="12" t="str">
        <f t="shared" si="1"/>
        <v>久保町</v>
      </c>
      <c r="N6" s="16"/>
      <c r="O6" s="16"/>
      <c r="P6" s="16"/>
      <c r="Q6" s="16"/>
      <c r="R6" s="16"/>
      <c r="S6" s="16"/>
      <c r="T6" s="16"/>
    </row>
    <row r="7" spans="1:20">
      <c r="A7" s="8"/>
      <c r="C7" s="12"/>
      <c r="D7" s="12"/>
      <c r="E7" s="12"/>
      <c r="F7" s="10"/>
      <c r="H7" s="12" t="str">
        <f t="shared" si="1"/>
        <v>御殿</v>
      </c>
      <c r="N7" s="16"/>
      <c r="O7" s="16"/>
      <c r="P7" s="16"/>
      <c r="Q7" s="16"/>
      <c r="R7" s="16"/>
      <c r="S7" s="16"/>
      <c r="T7" s="16"/>
    </row>
    <row r="8" spans="1:20">
      <c r="A8" s="8"/>
      <c r="C8" s="12"/>
      <c r="D8" s="12"/>
      <c r="E8" s="12"/>
      <c r="F8" s="10"/>
      <c r="H8" s="12" t="str">
        <f t="shared" si="1"/>
        <v>坂上町</v>
      </c>
      <c r="N8" s="16"/>
      <c r="O8" s="16"/>
      <c r="P8" s="16"/>
      <c r="Q8" s="16"/>
      <c r="R8" s="16"/>
      <c r="S8" s="16"/>
      <c r="T8" s="16"/>
    </row>
    <row r="9" spans="1:20">
      <c r="A9" s="8"/>
      <c r="C9" s="12"/>
      <c r="D9" s="12"/>
      <c r="E9" s="12"/>
      <c r="F9" s="10"/>
      <c r="H9" s="12" t="str">
        <f t="shared" si="1"/>
        <v>栄町</v>
      </c>
      <c r="N9" s="16"/>
      <c r="O9" s="16"/>
      <c r="P9" s="16"/>
      <c r="Q9" s="16"/>
      <c r="R9" s="16"/>
      <c r="S9" s="16"/>
      <c r="T9" s="16"/>
    </row>
    <row r="10" spans="1:20">
      <c r="A10" s="8"/>
      <c r="C10" s="12"/>
      <c r="D10" s="12"/>
      <c r="E10" s="12"/>
      <c r="F10" s="10"/>
      <c r="H10" s="12" t="str">
        <f t="shared" si="1"/>
        <v>桜ケ丘</v>
      </c>
      <c r="N10" s="16"/>
      <c r="O10" s="16"/>
      <c r="P10" s="16"/>
      <c r="Q10" s="16"/>
      <c r="R10" s="16"/>
      <c r="S10" s="16"/>
      <c r="T10" s="16"/>
    </row>
    <row r="11" spans="1:20">
      <c r="A11" s="8"/>
      <c r="C11" s="12"/>
      <c r="D11" s="12"/>
      <c r="E11" s="12"/>
      <c r="F11" s="10"/>
      <c r="H11" s="12" t="str">
        <f t="shared" si="1"/>
        <v>七軒町</v>
      </c>
      <c r="N11" s="16"/>
      <c r="O11" s="16"/>
      <c r="P11" s="16"/>
      <c r="Q11" s="16"/>
      <c r="R11" s="16"/>
      <c r="S11" s="16"/>
      <c r="T11" s="16"/>
    </row>
    <row r="12" spans="1:20">
      <c r="A12" s="8"/>
      <c r="C12" s="12"/>
      <c r="D12" s="12"/>
      <c r="E12" s="12"/>
      <c r="F12" s="10"/>
      <c r="H12" s="12" t="str">
        <f t="shared" si="1"/>
        <v>田町</v>
      </c>
      <c r="N12" s="16"/>
      <c r="O12" s="16"/>
      <c r="P12" s="16"/>
      <c r="Q12" s="16"/>
      <c r="R12" s="16"/>
      <c r="S12" s="16"/>
      <c r="T12" s="16"/>
    </row>
    <row r="13" spans="1:20">
      <c r="A13" s="8"/>
      <c r="C13" s="12"/>
      <c r="D13" s="12"/>
      <c r="E13" s="12"/>
      <c r="F13" s="10"/>
      <c r="H13" s="12" t="str">
        <f t="shared" si="1"/>
        <v>中央町</v>
      </c>
      <c r="N13" s="16"/>
      <c r="O13" s="16"/>
      <c r="P13" s="16"/>
      <c r="Q13" s="16"/>
      <c r="R13" s="16"/>
      <c r="S13" s="16"/>
      <c r="T13" s="16"/>
    </row>
    <row r="14" spans="1:20">
      <c r="A14" s="8"/>
      <c r="C14" s="12"/>
      <c r="D14" s="12"/>
      <c r="E14" s="12"/>
      <c r="F14" s="10"/>
      <c r="H14" s="12" t="str">
        <f t="shared" si="1"/>
        <v>中泉</v>
      </c>
      <c r="N14" s="16"/>
      <c r="O14" s="16"/>
      <c r="P14" s="16"/>
      <c r="Q14" s="16"/>
      <c r="R14" s="16"/>
      <c r="S14" s="16"/>
      <c r="T14" s="16"/>
    </row>
    <row r="15" spans="1:20">
      <c r="A15" s="8"/>
      <c r="C15" s="12"/>
      <c r="D15" s="12"/>
      <c r="E15" s="12"/>
      <c r="F15" s="10"/>
      <c r="H15" s="12" t="str">
        <f t="shared" si="1"/>
        <v>中町</v>
      </c>
      <c r="N15" s="16"/>
      <c r="O15" s="16"/>
      <c r="P15" s="16"/>
      <c r="Q15" s="16"/>
      <c r="R15" s="16"/>
      <c r="S15" s="16"/>
      <c r="T15" s="16"/>
    </row>
    <row r="16" spans="1:20">
      <c r="A16" s="8"/>
      <c r="C16" s="12"/>
      <c r="D16" s="12"/>
      <c r="E16" s="12"/>
      <c r="F16" s="10"/>
      <c r="H16" s="12" t="str">
        <f t="shared" si="1"/>
        <v>西新町</v>
      </c>
      <c r="N16" s="16"/>
      <c r="O16" s="16"/>
      <c r="P16" s="16"/>
      <c r="Q16" s="16"/>
      <c r="R16" s="16"/>
      <c r="S16" s="16"/>
      <c r="T16" s="16"/>
    </row>
    <row r="17" spans="1:20">
      <c r="A17" s="8"/>
      <c r="C17" s="12"/>
      <c r="D17" s="12"/>
      <c r="E17" s="12"/>
      <c r="F17" s="10"/>
      <c r="H17" s="12" t="str">
        <f t="shared" si="1"/>
        <v>西町</v>
      </c>
      <c r="N17" s="16"/>
      <c r="O17" s="16"/>
      <c r="P17" s="16"/>
      <c r="Q17" s="16"/>
      <c r="R17" s="16"/>
      <c r="S17" s="16"/>
      <c r="T17" s="16"/>
    </row>
    <row r="18" spans="1:20">
      <c r="A18" s="8"/>
      <c r="C18" s="12"/>
      <c r="D18" s="12"/>
      <c r="E18" s="12"/>
      <c r="F18" s="10"/>
      <c r="H18" s="12" t="str">
        <f t="shared" si="1"/>
        <v>東町</v>
      </c>
      <c r="N18" s="16"/>
      <c r="O18" s="16"/>
      <c r="P18" s="16"/>
      <c r="Q18" s="16"/>
      <c r="R18" s="16"/>
      <c r="S18" s="16"/>
      <c r="T18" s="16"/>
    </row>
    <row r="19" spans="1:20">
      <c r="A19" s="8"/>
      <c r="C19" s="12"/>
      <c r="D19" s="12"/>
      <c r="E19" s="12"/>
      <c r="F19" s="10"/>
      <c r="H19" s="12" t="str">
        <f t="shared" si="1"/>
        <v>本町</v>
      </c>
      <c r="N19" s="16"/>
      <c r="O19" s="16"/>
      <c r="P19" s="16"/>
      <c r="Q19" s="16"/>
      <c r="R19" s="16"/>
      <c r="S19" s="16"/>
      <c r="T19" s="16"/>
    </row>
    <row r="20" spans="1:20">
      <c r="A20" s="8"/>
      <c r="C20" s="12"/>
      <c r="D20" s="12"/>
      <c r="E20" s="12"/>
      <c r="F20" s="10"/>
      <c r="H20" s="12"/>
      <c r="N20" s="16"/>
      <c r="O20" s="16"/>
      <c r="P20" s="16"/>
      <c r="Q20" s="16"/>
      <c r="R20" s="16"/>
      <c r="S20" s="16"/>
      <c r="T20" s="16"/>
    </row>
    <row r="21" spans="1:20">
      <c r="A21" s="8"/>
      <c r="C21" s="12"/>
      <c r="D21" s="12"/>
      <c r="E21" s="12"/>
      <c r="F21" s="10"/>
      <c r="N21" s="16"/>
      <c r="O21" s="16"/>
      <c r="P21" s="16"/>
      <c r="Q21" s="16"/>
      <c r="R21" s="16"/>
      <c r="S21" s="16"/>
      <c r="T21" s="16"/>
    </row>
    <row r="22" spans="1:20">
      <c r="A22" s="8"/>
      <c r="C22" s="12"/>
      <c r="D22" s="12"/>
      <c r="E22" s="12"/>
      <c r="F22" s="10"/>
      <c r="N22" s="16"/>
      <c r="O22" s="16"/>
      <c r="P22" s="16"/>
      <c r="Q22" s="16"/>
      <c r="R22" s="16"/>
      <c r="S22" s="16"/>
      <c r="T22" s="16"/>
    </row>
    <row r="23" spans="1:20">
      <c r="A23" s="8"/>
      <c r="C23" s="12"/>
      <c r="D23" s="12"/>
      <c r="E23" s="12"/>
      <c r="F23" s="10"/>
      <c r="N23" s="16"/>
      <c r="O23" s="16"/>
      <c r="P23" s="16"/>
      <c r="Q23" s="16"/>
      <c r="R23" s="16"/>
      <c r="S23" s="16"/>
      <c r="T23" s="16"/>
    </row>
    <row r="24" spans="1:20">
      <c r="A24" s="8"/>
      <c r="C24" s="12"/>
      <c r="D24" s="12"/>
      <c r="E24" s="12"/>
      <c r="F24" s="10"/>
      <c r="N24" s="16"/>
      <c r="O24" s="16"/>
      <c r="P24" s="16"/>
      <c r="Q24" s="16"/>
      <c r="R24" s="16"/>
      <c r="S24" s="16"/>
      <c r="T24" s="16"/>
    </row>
    <row r="25" spans="1:20">
      <c r="A25" s="8"/>
      <c r="C25" s="12"/>
      <c r="D25" s="12"/>
      <c r="E25" s="12"/>
      <c r="F25" s="10"/>
      <c r="N25" s="16"/>
      <c r="O25" s="16"/>
      <c r="P25" s="16"/>
      <c r="Q25" s="16"/>
      <c r="R25" s="16"/>
      <c r="S25" s="16"/>
      <c r="T25" s="16"/>
    </row>
    <row r="26" spans="1:20">
      <c r="A26" s="8"/>
      <c r="C26" s="12"/>
      <c r="D26" s="12"/>
      <c r="E26" s="12"/>
      <c r="F26" s="10"/>
      <c r="N26" s="16"/>
      <c r="O26" s="16"/>
      <c r="P26" s="16"/>
      <c r="Q26" s="16"/>
      <c r="R26" s="16"/>
      <c r="S26" s="16"/>
      <c r="T26" s="16"/>
    </row>
    <row r="27" spans="1:20">
      <c r="A27" s="8"/>
      <c r="C27" s="12"/>
      <c r="D27" s="12"/>
      <c r="E27" s="12"/>
      <c r="F27" s="10"/>
      <c r="N27" s="16"/>
      <c r="O27" s="16"/>
      <c r="P27" s="16"/>
      <c r="Q27" s="16"/>
      <c r="R27" s="16"/>
      <c r="S27" s="16"/>
      <c r="T27" s="16"/>
    </row>
    <row r="28" spans="1:20">
      <c r="A28" s="8"/>
      <c r="C28" s="12"/>
      <c r="D28" s="12"/>
      <c r="E28" s="12"/>
      <c r="F28" s="10"/>
      <c r="N28" s="16"/>
      <c r="O28" s="16"/>
      <c r="P28" s="16"/>
      <c r="Q28" s="16"/>
      <c r="R28" s="16"/>
      <c r="S28" s="16"/>
      <c r="T28" s="16"/>
    </row>
    <row r="29" spans="1:20">
      <c r="A29" s="8"/>
      <c r="C29" s="12"/>
      <c r="D29" s="12"/>
      <c r="E29" s="12"/>
      <c r="F29" s="10"/>
      <c r="N29" s="16"/>
      <c r="O29" s="16"/>
      <c r="P29" s="16"/>
      <c r="Q29" s="16"/>
      <c r="R29" s="16"/>
      <c r="S29" s="16"/>
      <c r="T29" s="16"/>
    </row>
    <row r="30" spans="1:20">
      <c r="A30" s="8"/>
      <c r="C30" s="12"/>
      <c r="D30" s="12"/>
      <c r="E30" s="12"/>
      <c r="F30" s="10"/>
      <c r="N30" s="16"/>
      <c r="O30" s="16"/>
      <c r="P30" s="16"/>
      <c r="Q30" s="16"/>
      <c r="R30" s="16"/>
      <c r="S30" s="16"/>
      <c r="T30" s="16"/>
    </row>
    <row r="31" spans="1:20">
      <c r="A31" s="8"/>
      <c r="C31" s="12"/>
      <c r="D31" s="12"/>
      <c r="E31" s="12"/>
      <c r="F31" s="10"/>
      <c r="N31" s="16"/>
      <c r="O31" s="16"/>
      <c r="P31" s="16"/>
      <c r="Q31" s="16"/>
      <c r="R31" s="16"/>
      <c r="S31" s="16"/>
      <c r="T31" s="16"/>
    </row>
    <row r="32" spans="1:20">
      <c r="A32" s="8"/>
      <c r="C32" s="12"/>
      <c r="D32" s="12"/>
      <c r="E32" s="12"/>
      <c r="F32" s="10"/>
      <c r="N32" s="16"/>
      <c r="O32" s="16"/>
      <c r="P32" s="16"/>
      <c r="Q32" s="16"/>
      <c r="R32" s="16"/>
      <c r="S32" s="16"/>
      <c r="T32" s="16"/>
    </row>
    <row r="33" spans="1:20">
      <c r="A33" s="8"/>
      <c r="C33" s="12"/>
      <c r="D33" s="12"/>
      <c r="E33" s="12"/>
      <c r="F33" s="10"/>
      <c r="N33" s="16"/>
      <c r="O33" s="16"/>
      <c r="P33" s="16"/>
      <c r="Q33" s="16"/>
      <c r="R33" s="16"/>
      <c r="S33" s="16"/>
      <c r="T33" s="16"/>
    </row>
    <row r="34" spans="1:20">
      <c r="A34" s="8"/>
      <c r="C34" s="12"/>
      <c r="D34" s="12"/>
      <c r="E34" s="12"/>
      <c r="F34" s="10"/>
      <c r="N34" s="16"/>
      <c r="O34" s="16"/>
      <c r="P34" s="16"/>
      <c r="Q34" s="16"/>
      <c r="R34" s="16"/>
      <c r="S34" s="16"/>
      <c r="T34" s="16"/>
    </row>
    <row r="35" spans="1:20">
      <c r="A35" s="8"/>
      <c r="C35" s="12"/>
      <c r="D35" s="12"/>
      <c r="E35" s="12"/>
      <c r="F35" s="10"/>
      <c r="N35" s="16"/>
      <c r="O35" s="16"/>
      <c r="P35" s="16"/>
      <c r="Q35" s="16"/>
      <c r="R35" s="16"/>
      <c r="S35" s="16"/>
      <c r="T35" s="16"/>
    </row>
    <row r="36" spans="1:20">
      <c r="A36" s="8"/>
      <c r="C36" s="12"/>
      <c r="D36" s="12"/>
      <c r="E36" s="12"/>
      <c r="F36" s="10"/>
      <c r="N36" s="16"/>
      <c r="O36" s="16"/>
      <c r="P36" s="16"/>
      <c r="Q36" s="16"/>
      <c r="R36" s="16"/>
      <c r="S36" s="16"/>
      <c r="T36" s="16"/>
    </row>
    <row r="37" spans="1:20">
      <c r="A37" s="8"/>
      <c r="C37" s="12"/>
      <c r="D37" s="12"/>
      <c r="E37" s="12"/>
      <c r="F37" s="10"/>
      <c r="N37" s="16"/>
      <c r="O37" s="16"/>
      <c r="P37" s="16"/>
      <c r="Q37" s="16"/>
      <c r="R37" s="16"/>
      <c r="S37" s="16"/>
      <c r="T37" s="16"/>
    </row>
    <row r="38" spans="1:20">
      <c r="A38" s="8"/>
      <c r="C38" s="12"/>
      <c r="D38" s="12"/>
      <c r="E38" s="12"/>
      <c r="F38" s="10"/>
      <c r="N38" s="16"/>
      <c r="O38" s="16"/>
      <c r="P38" s="16"/>
      <c r="Q38" s="16"/>
      <c r="R38" s="16"/>
      <c r="S38" s="16"/>
      <c r="T38" s="16"/>
    </row>
    <row r="39" spans="1:20">
      <c r="A39" s="8"/>
      <c r="C39" s="12"/>
      <c r="D39" s="12"/>
      <c r="E39" s="12"/>
      <c r="F39" s="10"/>
      <c r="N39" s="16"/>
      <c r="O39" s="16"/>
      <c r="P39" s="16"/>
      <c r="Q39" s="16"/>
      <c r="R39" s="16"/>
      <c r="S39" s="16"/>
      <c r="T39" s="16"/>
    </row>
    <row r="40" spans="1:20">
      <c r="A40" s="8"/>
      <c r="C40" s="12"/>
      <c r="D40" s="12"/>
      <c r="E40" s="12"/>
      <c r="F40" s="10"/>
      <c r="N40" s="16"/>
      <c r="O40" s="16"/>
      <c r="P40" s="16"/>
      <c r="Q40" s="16"/>
      <c r="R40" s="16"/>
      <c r="S40" s="16"/>
      <c r="T40" s="16"/>
    </row>
    <row r="41" spans="1:20">
      <c r="A41" s="8"/>
      <c r="C41" s="12"/>
      <c r="D41" s="12"/>
      <c r="E41" s="12"/>
      <c r="F41" s="10"/>
      <c r="N41" s="16"/>
      <c r="O41" s="16"/>
      <c r="P41" s="16"/>
      <c r="Q41" s="16"/>
      <c r="R41" s="16"/>
      <c r="S41" s="16"/>
      <c r="T41" s="16"/>
    </row>
    <row r="42" spans="1:20">
      <c r="A42" s="8"/>
      <c r="C42" s="12"/>
      <c r="D42" s="12"/>
      <c r="E42" s="12"/>
      <c r="F42" s="10"/>
      <c r="N42" s="16"/>
      <c r="O42" s="16"/>
      <c r="P42" s="16"/>
      <c r="Q42" s="16"/>
      <c r="R42" s="16"/>
      <c r="S42" s="16"/>
      <c r="T42" s="16"/>
    </row>
    <row r="43" spans="1:20">
      <c r="A43" s="8"/>
      <c r="C43" s="12"/>
      <c r="D43" s="12"/>
      <c r="E43" s="12"/>
      <c r="F43" s="10"/>
      <c r="N43" s="16"/>
      <c r="O43" s="16"/>
      <c r="P43" s="16"/>
      <c r="Q43" s="16"/>
      <c r="R43" s="16"/>
      <c r="S43" s="16"/>
      <c r="T43" s="16"/>
    </row>
    <row r="44" spans="1:20">
      <c r="A44" s="8"/>
      <c r="C44" s="12"/>
      <c r="D44" s="12"/>
      <c r="E44" s="12"/>
      <c r="F44" s="10"/>
      <c r="N44" s="16"/>
      <c r="O44" s="16"/>
      <c r="P44" s="16"/>
      <c r="Q44" s="16"/>
      <c r="R44" s="16"/>
      <c r="S44" s="16"/>
      <c r="T44" s="16"/>
    </row>
    <row r="45" spans="1:20">
      <c r="A45" s="8"/>
      <c r="C45" s="12"/>
      <c r="D45" s="12"/>
      <c r="E45" s="12"/>
      <c r="F45" s="10"/>
      <c r="N45" s="16"/>
      <c r="O45" s="16"/>
      <c r="P45" s="16"/>
      <c r="Q45" s="16"/>
      <c r="R45" s="16"/>
      <c r="S45" s="16"/>
      <c r="T45" s="16"/>
    </row>
    <row r="46" spans="1:20">
      <c r="A46" s="8"/>
      <c r="C46" s="12"/>
      <c r="D46" s="12"/>
      <c r="E46" s="12"/>
      <c r="F46" s="10"/>
      <c r="N46" s="16"/>
      <c r="O46" s="16"/>
      <c r="P46" s="16"/>
      <c r="Q46" s="16"/>
      <c r="R46" s="16"/>
      <c r="S46" s="16"/>
      <c r="T46" s="16"/>
    </row>
    <row r="47" spans="1:20">
      <c r="A47" s="8"/>
      <c r="C47" s="12"/>
      <c r="D47" s="12"/>
      <c r="E47" s="12"/>
      <c r="F47" s="10"/>
      <c r="N47" s="16"/>
      <c r="O47" s="16"/>
      <c r="P47" s="16"/>
      <c r="Q47" s="16"/>
      <c r="R47" s="16"/>
      <c r="S47" s="16"/>
      <c r="T47" s="16"/>
    </row>
    <row r="48" spans="1:20">
      <c r="A48" s="8"/>
      <c r="C48" s="12"/>
      <c r="D48" s="12"/>
      <c r="E48" s="12"/>
      <c r="F48" s="10"/>
      <c r="N48" s="16"/>
      <c r="O48" s="16"/>
      <c r="P48" s="16"/>
      <c r="Q48" s="16"/>
      <c r="R48" s="16"/>
      <c r="S48" s="16"/>
      <c r="T48" s="16"/>
    </row>
    <row r="49" spans="1:20">
      <c r="A49" s="8"/>
      <c r="C49" s="12"/>
      <c r="D49" s="12"/>
      <c r="E49" s="12"/>
      <c r="F49" s="10"/>
      <c r="N49" s="16"/>
      <c r="O49" s="16"/>
      <c r="P49" s="16"/>
      <c r="Q49" s="16"/>
      <c r="R49" s="16"/>
      <c r="S49" s="16"/>
      <c r="T49" s="16"/>
    </row>
    <row r="50" spans="1:20">
      <c r="A50" s="8"/>
      <c r="C50" s="12"/>
      <c r="D50" s="12"/>
      <c r="E50" s="12"/>
      <c r="F50" s="10"/>
      <c r="N50" s="16"/>
      <c r="O50" s="16"/>
      <c r="P50" s="16"/>
      <c r="Q50" s="16"/>
      <c r="R50" s="16"/>
      <c r="S50" s="16"/>
      <c r="T50" s="16"/>
    </row>
    <row r="51" spans="1:20">
      <c r="A51" s="8"/>
      <c r="C51" s="12"/>
      <c r="D51" s="12"/>
      <c r="E51" s="12"/>
      <c r="F51" s="10"/>
      <c r="N51" s="16"/>
      <c r="O51" s="16"/>
      <c r="P51" s="16"/>
      <c r="Q51" s="16"/>
      <c r="R51" s="16"/>
      <c r="S51" s="16"/>
      <c r="T51" s="16"/>
    </row>
    <row r="52" spans="1:20">
      <c r="A52" s="8"/>
      <c r="C52" s="12"/>
      <c r="D52" s="12"/>
      <c r="E52" s="12"/>
      <c r="F52" s="10"/>
      <c r="N52" s="16"/>
      <c r="O52" s="16"/>
      <c r="P52" s="16"/>
      <c r="Q52" s="16"/>
      <c r="R52" s="16"/>
      <c r="S52" s="16"/>
      <c r="T52" s="16"/>
    </row>
    <row r="53" spans="1:20">
      <c r="A53" s="8"/>
      <c r="C53" s="12"/>
      <c r="D53" s="12"/>
      <c r="E53" s="12"/>
      <c r="F53" s="10"/>
      <c r="N53" s="16"/>
      <c r="O53" s="16"/>
      <c r="P53" s="16"/>
      <c r="Q53" s="16"/>
      <c r="R53" s="16"/>
      <c r="S53" s="16"/>
      <c r="T53" s="16"/>
    </row>
    <row r="54" spans="1:20">
      <c r="A54" s="8"/>
      <c r="C54" s="12"/>
      <c r="D54" s="12"/>
      <c r="E54" s="12"/>
      <c r="F54" s="10"/>
      <c r="N54" s="16"/>
      <c r="O54" s="16"/>
      <c r="P54" s="16"/>
      <c r="Q54" s="16"/>
      <c r="R54" s="16"/>
      <c r="S54" s="16"/>
      <c r="T54" s="16"/>
    </row>
    <row r="55" spans="1:20">
      <c r="A55" s="8"/>
      <c r="C55" s="12"/>
      <c r="D55" s="12"/>
      <c r="E55" s="12"/>
      <c r="F55" s="10"/>
      <c r="N55" s="16"/>
      <c r="O55" s="16"/>
      <c r="P55" s="16"/>
      <c r="Q55" s="16"/>
      <c r="R55" s="16"/>
      <c r="S55" s="16"/>
      <c r="T55" s="16"/>
    </row>
    <row r="56" spans="1:20">
      <c r="A56" s="8"/>
      <c r="C56" s="12"/>
      <c r="D56" s="12"/>
      <c r="E56" s="12"/>
      <c r="F56" s="10"/>
      <c r="N56" s="16"/>
      <c r="O56" s="16"/>
      <c r="P56" s="16"/>
      <c r="Q56" s="16"/>
      <c r="R56" s="16"/>
      <c r="S56" s="16"/>
      <c r="T56" s="16"/>
    </row>
    <row r="57" spans="1:20">
      <c r="A57" s="8"/>
      <c r="C57" s="12"/>
      <c r="D57" s="12"/>
      <c r="E57" s="12"/>
      <c r="F57" s="10"/>
      <c r="N57" s="16"/>
      <c r="O57" s="16"/>
      <c r="P57" s="16"/>
      <c r="Q57" s="16"/>
      <c r="R57" s="16"/>
      <c r="S57" s="16"/>
      <c r="T57" s="16"/>
    </row>
    <row r="58" spans="1:20">
      <c r="A58" s="8"/>
      <c r="C58" s="12"/>
      <c r="D58" s="12"/>
      <c r="E58" s="12"/>
      <c r="F58" s="10"/>
      <c r="N58" s="16"/>
      <c r="O58" s="16"/>
      <c r="P58" s="16"/>
      <c r="Q58" s="16"/>
      <c r="R58" s="16"/>
      <c r="S58" s="16"/>
      <c r="T58" s="16"/>
    </row>
    <row r="59" spans="1:20">
      <c r="A59" s="8"/>
      <c r="C59" s="12"/>
      <c r="D59" s="12"/>
      <c r="E59" s="12"/>
      <c r="F59" s="10"/>
      <c r="N59" s="16"/>
      <c r="O59" s="16"/>
      <c r="P59" s="16"/>
      <c r="Q59" s="16"/>
      <c r="R59" s="16"/>
      <c r="S59" s="16"/>
      <c r="T59" s="16"/>
    </row>
    <row r="60" spans="1:20">
      <c r="A60" s="8"/>
      <c r="C60" s="12"/>
      <c r="D60" s="12"/>
      <c r="E60" s="12"/>
      <c r="F60" s="10"/>
      <c r="N60" s="16"/>
      <c r="O60" s="16"/>
      <c r="P60" s="16"/>
      <c r="Q60" s="16"/>
      <c r="R60" s="16"/>
      <c r="S60" s="16"/>
      <c r="T60" s="16"/>
    </row>
    <row r="61" spans="1:20">
      <c r="A61" s="8"/>
      <c r="C61" s="12"/>
      <c r="D61" s="12"/>
      <c r="E61" s="12"/>
      <c r="F61" s="10"/>
      <c r="N61" s="16"/>
      <c r="O61" s="16"/>
      <c r="P61" s="16"/>
      <c r="Q61" s="16"/>
      <c r="R61" s="16"/>
      <c r="S61" s="16"/>
      <c r="T61" s="16"/>
    </row>
    <row r="62" spans="1:20">
      <c r="A62" s="8"/>
      <c r="C62" s="12"/>
      <c r="D62" s="12"/>
      <c r="E62" s="12"/>
      <c r="F62" s="10"/>
      <c r="N62" s="16"/>
      <c r="O62" s="16"/>
      <c r="P62" s="16"/>
      <c r="Q62" s="16"/>
      <c r="R62" s="16"/>
      <c r="S62" s="16"/>
      <c r="T62" s="16"/>
    </row>
    <row r="63" spans="1:20">
      <c r="A63" s="8"/>
      <c r="C63" s="12"/>
      <c r="D63" s="12"/>
      <c r="E63" s="12"/>
      <c r="F63" s="10"/>
      <c r="N63" s="16"/>
      <c r="O63" s="16"/>
      <c r="P63" s="16"/>
      <c r="Q63" s="16"/>
      <c r="R63" s="16"/>
      <c r="S63" s="16"/>
      <c r="T63" s="16"/>
    </row>
    <row r="64" spans="1:20">
      <c r="A64" s="8"/>
      <c r="C64" s="12"/>
      <c r="D64" s="12"/>
      <c r="E64" s="12"/>
      <c r="F64" s="10"/>
      <c r="N64" s="16"/>
      <c r="O64" s="16"/>
      <c r="P64" s="16"/>
      <c r="Q64" s="16"/>
      <c r="R64" s="16"/>
      <c r="S64" s="16"/>
      <c r="T64" s="16"/>
    </row>
    <row r="65" spans="1:20">
      <c r="A65" s="8"/>
      <c r="C65" s="12"/>
      <c r="D65" s="12"/>
      <c r="E65" s="12"/>
      <c r="F65" s="10"/>
      <c r="N65" s="16"/>
      <c r="O65" s="16"/>
      <c r="P65" s="16"/>
      <c r="Q65" s="16"/>
      <c r="R65" s="16"/>
      <c r="S65" s="16"/>
      <c r="T65" s="16"/>
    </row>
    <row r="66" spans="1:20">
      <c r="A66" s="8" t="str">
        <f t="shared" si="0"/>
        <v/>
      </c>
      <c r="C66" s="12" t="str">
        <f t="shared" ref="C66:C72" si="5">IFERROR(_xlfn.FILTERXML(_xlfn.WEBSERVICE("http://zip.cgis.biz/xml/zip.php?zn="&amp;$A66),"/ZIP_result/ADDRESS_value/value/@state"),"")</f>
        <v/>
      </c>
      <c r="D66" s="12" t="str">
        <f t="shared" si="2"/>
        <v/>
      </c>
      <c r="E66" s="12" t="str">
        <f t="shared" si="3"/>
        <v/>
      </c>
      <c r="F66" s="10" t="str">
        <f t="shared" si="4"/>
        <v/>
      </c>
      <c r="N66" s="16"/>
      <c r="O66" s="16"/>
      <c r="P66" s="16"/>
      <c r="Q66" s="16"/>
      <c r="R66" s="16"/>
      <c r="S66" s="16"/>
      <c r="T66" s="16"/>
    </row>
    <row r="67" spans="1:20">
      <c r="A67" s="8" t="str">
        <f t="shared" si="0"/>
        <v/>
      </c>
      <c r="C67" s="12" t="str">
        <f t="shared" si="5"/>
        <v/>
      </c>
      <c r="D67" s="12" t="str">
        <f t="shared" si="2"/>
        <v/>
      </c>
      <c r="E67" s="12" t="str">
        <f t="shared" si="3"/>
        <v/>
      </c>
      <c r="F67" s="10" t="str">
        <f t="shared" si="4"/>
        <v/>
      </c>
      <c r="N67" s="16"/>
      <c r="O67" s="16"/>
      <c r="P67" s="16"/>
      <c r="Q67" s="16"/>
      <c r="R67" s="16"/>
      <c r="S67" s="16"/>
      <c r="T67" s="16"/>
    </row>
    <row r="68" spans="1:20">
      <c r="A68" s="8" t="str">
        <f t="shared" si="0"/>
        <v/>
      </c>
      <c r="C68" s="12" t="str">
        <f t="shared" si="5"/>
        <v/>
      </c>
      <c r="D68" s="12" t="str">
        <f t="shared" si="2"/>
        <v/>
      </c>
      <c r="E68" s="12" t="str">
        <f t="shared" si="3"/>
        <v/>
      </c>
      <c r="F68" s="10" t="str">
        <f t="shared" si="4"/>
        <v/>
      </c>
      <c r="N68" s="16"/>
      <c r="O68" s="16"/>
      <c r="P68" s="16"/>
      <c r="Q68" s="16"/>
      <c r="R68" s="16"/>
      <c r="S68" s="16"/>
      <c r="T68" s="16"/>
    </row>
    <row r="69" spans="1:20">
      <c r="A69" s="8" t="str">
        <f t="shared" si="0"/>
        <v/>
      </c>
      <c r="C69" s="12" t="str">
        <f t="shared" si="5"/>
        <v/>
      </c>
      <c r="D69" s="12" t="str">
        <f t="shared" si="2"/>
        <v/>
      </c>
      <c r="E69" s="12" t="str">
        <f t="shared" si="3"/>
        <v/>
      </c>
      <c r="F69" s="10" t="str">
        <f t="shared" si="4"/>
        <v/>
      </c>
      <c r="N69" s="16"/>
      <c r="O69" s="16"/>
      <c r="P69" s="16"/>
      <c r="Q69" s="16"/>
      <c r="R69" s="16"/>
      <c r="S69" s="16"/>
      <c r="T69" s="16"/>
    </row>
    <row r="70" spans="1:20">
      <c r="A70" s="8" t="str">
        <f t="shared" si="0"/>
        <v/>
      </c>
      <c r="C70" s="12" t="str">
        <f t="shared" si="5"/>
        <v/>
      </c>
      <c r="D70" s="12" t="str">
        <f t="shared" si="2"/>
        <v/>
      </c>
      <c r="E70" s="12" t="str">
        <f t="shared" si="3"/>
        <v/>
      </c>
      <c r="F70" s="10" t="str">
        <f t="shared" si="4"/>
        <v/>
      </c>
      <c r="N70" s="16"/>
      <c r="O70" s="16"/>
      <c r="P70" s="16"/>
      <c r="Q70" s="16"/>
      <c r="R70" s="16"/>
      <c r="S70" s="16"/>
      <c r="T70" s="16"/>
    </row>
    <row r="71" spans="1:20">
      <c r="A71" s="8" t="str">
        <f t="shared" si="0"/>
        <v/>
      </c>
      <c r="C71" s="12" t="str">
        <f t="shared" si="5"/>
        <v/>
      </c>
      <c r="D71" s="12" t="str">
        <f t="shared" si="2"/>
        <v/>
      </c>
      <c r="E71" s="12" t="str">
        <f t="shared" si="3"/>
        <v/>
      </c>
      <c r="F71" s="10" t="str">
        <f t="shared" si="4"/>
        <v/>
      </c>
    </row>
    <row r="72" spans="1:20">
      <c r="A72" s="8" t="str">
        <f t="shared" si="0"/>
        <v/>
      </c>
      <c r="C72" s="12" t="str">
        <f t="shared" si="5"/>
        <v/>
      </c>
      <c r="D72" s="12" t="str">
        <f t="shared" si="2"/>
        <v/>
      </c>
      <c r="E72" s="12" t="str">
        <f t="shared" si="3"/>
        <v/>
      </c>
      <c r="F72" s="10" t="str">
        <f t="shared" si="4"/>
        <v/>
      </c>
    </row>
    <row r="73" spans="1:20">
      <c r="A73" s="8" t="str">
        <f t="shared" si="0"/>
        <v/>
      </c>
      <c r="C73" s="12" t="str">
        <f t="shared" ref="C73:C75" si="6">IFERROR(_xlfn.FILTERXML(_xlfn.WEBSERVICE("http://zip.cgis.biz/xml/zip.php?zn="&amp;$A73),"/ZIP_result/ADDRESS_value/value/@state"),"")</f>
        <v/>
      </c>
      <c r="D73" s="12" t="str">
        <f t="shared" ref="D73:D75" si="7">IFERROR(_xlfn.FILTERXML(_xlfn.WEBSERVICE("http://zip.cgis.biz/xml/zip.php?zn="&amp;$A73),"/ZIP_result/ADDRESS_value/value/@city"),"")</f>
        <v/>
      </c>
      <c r="E73" s="12" t="str">
        <f t="shared" ref="E73:E75" si="8">IFERROR(_xlfn.FILTERXML(_xlfn.WEBSERVICE("http://zip.cgis.biz/xml/zip.php?zn="&amp;$A73),"/ZIP_result/ADDRESS_value/value/@address"),"")</f>
        <v/>
      </c>
    </row>
    <row r="74" spans="1:20">
      <c r="C74" s="12" t="str">
        <f t="shared" si="6"/>
        <v/>
      </c>
      <c r="D74" s="12" t="str">
        <f t="shared" si="7"/>
        <v/>
      </c>
      <c r="E74" s="12" t="str">
        <f t="shared" si="8"/>
        <v/>
      </c>
    </row>
    <row r="75" spans="1:20">
      <c r="C75" s="12" t="str">
        <f t="shared" si="6"/>
        <v/>
      </c>
      <c r="D75" s="12" t="str">
        <f t="shared" si="7"/>
        <v/>
      </c>
      <c r="E75" s="12" t="str">
        <f t="shared" si="8"/>
        <v/>
      </c>
    </row>
  </sheetData>
  <mergeCells count="1">
    <mergeCell ref="N3:T70"/>
  </mergeCells>
  <phoneticPr fontId="3"/>
  <conditionalFormatting sqref="G2:G3">
    <cfRule type="expression" dxfId="0" priority="1">
      <formula>G2&gt;1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C2466-1440-4CE7-8FB5-B63E53985DFB}">
  <dimension ref="B1:N37"/>
  <sheetViews>
    <sheetView workbookViewId="0">
      <selection activeCell="I7" sqref="I7"/>
    </sheetView>
  </sheetViews>
  <sheetFormatPr defaultRowHeight="18"/>
  <cols>
    <col min="1" max="1" width="4" customWidth="1"/>
    <col min="8" max="8" width="3.58203125" customWidth="1"/>
    <col min="9" max="9" width="29" customWidth="1"/>
    <col min="10" max="10" width="7.58203125" customWidth="1"/>
    <col min="11" max="11" width="9.5" style="14" customWidth="1"/>
    <col min="13" max="13" width="13.33203125" customWidth="1"/>
    <col min="14" max="14" width="17.5" customWidth="1"/>
  </cols>
  <sheetData>
    <row r="1" spans="2:14">
      <c r="B1" s="3" t="s">
        <v>7</v>
      </c>
      <c r="I1" s="13" t="s">
        <v>8</v>
      </c>
      <c r="J1" s="14" t="s">
        <v>9</v>
      </c>
      <c r="K1" s="14" t="s">
        <v>0</v>
      </c>
      <c r="L1" s="14" t="s">
        <v>1</v>
      </c>
      <c r="M1" s="14" t="s">
        <v>2</v>
      </c>
      <c r="N1" s="14" t="s">
        <v>10</v>
      </c>
    </row>
    <row r="2" spans="2:14">
      <c r="B2" s="17" t="e">
        <f>_xlfn.WEBSERVICE($B$1&amp;"?keyword=神奈川県横浜市戸塚区上矢部町")</f>
        <v>#VALUE!</v>
      </c>
      <c r="C2" s="17"/>
      <c r="D2" s="17"/>
      <c r="E2" s="17"/>
      <c r="F2" s="17"/>
      <c r="G2" s="17"/>
      <c r="I2" s="14" t="s">
        <v>11</v>
      </c>
      <c r="J2" s="14" t="e">
        <f>_xlfn.FILTERXML(_xlfn.WEBSERVICE($B$1&amp;"?keyword=神奈川県横浜市戸塚区上矢部町"),"//count")</f>
        <v>#VALUE!</v>
      </c>
      <c r="K2" s="14" t="e">
        <f>INDEX(_xlfn.FILTERXML(_xlfn.WEBSERVICE($B$1&amp;"?keyword="&amp;$I$2),"/response/results/address/item/zipcode"),ROW(A1))</f>
        <v>#VALUE!</v>
      </c>
      <c r="L2" s="14" t="e">
        <f>INDEX(_xlfn.FILTERXML(_xlfn.WEBSERVICE($B$1&amp;"?keyword="&amp;$I$2),"/response/results/address/item/ken"),ROW(B1))</f>
        <v>#VALUE!</v>
      </c>
      <c r="M2" s="14" t="e">
        <f>INDEX(_xlfn.FILTERXML(_xlfn.WEBSERVICE($B$1&amp;"?keyword="&amp;$I$2),"/response/results/address/item/address1"),ROW(C1))</f>
        <v>#VALUE!</v>
      </c>
      <c r="N2" s="14" t="e">
        <f>INDEX(_xlfn.FILTERXML(_xlfn.WEBSERVICE($B$1&amp;"?keyword="&amp;$I$2),"/response/results/address/item/address2"),ROW(D1))</f>
        <v>#VALUE!</v>
      </c>
    </row>
    <row r="3" spans="2:14">
      <c r="B3" s="17"/>
      <c r="C3" s="17"/>
      <c r="D3" s="17"/>
      <c r="E3" s="17"/>
      <c r="F3" s="17"/>
      <c r="G3" s="17"/>
      <c r="K3" s="14" t="e">
        <f t="shared" ref="K3:K6" si="0">INDEX(_xlfn.FILTERXML(_xlfn.WEBSERVICE($B$1&amp;"?keyword="&amp;$I$2),"/response/results/address/item/zipcode"),ROW(A2))</f>
        <v>#VALUE!</v>
      </c>
      <c r="L3" s="14" t="e">
        <f t="shared" ref="L3:L6" si="1">INDEX(_xlfn.FILTERXML(_xlfn.WEBSERVICE($B$1&amp;"?keyword="&amp;$I$2),"/response/results/address/item/ken"),ROW(B2))</f>
        <v>#VALUE!</v>
      </c>
      <c r="M3" s="14" t="e">
        <f t="shared" ref="M3:M6" si="2">INDEX(_xlfn.FILTERXML(_xlfn.WEBSERVICE($B$1&amp;"?keyword="&amp;$I$2),"/response/results/address/item/address1"),ROW(C2))</f>
        <v>#VALUE!</v>
      </c>
      <c r="N3" s="14" t="e">
        <f t="shared" ref="N3:N6" si="3">INDEX(_xlfn.FILTERXML(_xlfn.WEBSERVICE($B$1&amp;"?keyword="&amp;$I$2),"/response/results/address/item/address2"),ROW(D2))</f>
        <v>#VALUE!</v>
      </c>
    </row>
    <row r="4" spans="2:14">
      <c r="B4" s="17"/>
      <c r="C4" s="17"/>
      <c r="D4" s="17"/>
      <c r="E4" s="17"/>
      <c r="F4" s="17"/>
      <c r="G4" s="17"/>
      <c r="K4" s="14" t="e">
        <f t="shared" si="0"/>
        <v>#VALUE!</v>
      </c>
      <c r="L4" s="14" t="e">
        <f t="shared" si="1"/>
        <v>#VALUE!</v>
      </c>
      <c r="M4" s="14" t="e">
        <f t="shared" si="2"/>
        <v>#VALUE!</v>
      </c>
      <c r="N4" s="14" t="e">
        <f t="shared" si="3"/>
        <v>#VALUE!</v>
      </c>
    </row>
    <row r="5" spans="2:14">
      <c r="B5" s="17"/>
      <c r="C5" s="17"/>
      <c r="D5" s="17"/>
      <c r="E5" s="17"/>
      <c r="F5" s="17"/>
      <c r="G5" s="17"/>
      <c r="K5" s="14" t="e">
        <f t="shared" si="0"/>
        <v>#VALUE!</v>
      </c>
      <c r="L5" s="14" t="e">
        <f t="shared" si="1"/>
        <v>#VALUE!</v>
      </c>
      <c r="M5" s="14" t="e">
        <f t="shared" si="2"/>
        <v>#VALUE!</v>
      </c>
      <c r="N5" s="14" t="e">
        <f t="shared" si="3"/>
        <v>#VALUE!</v>
      </c>
    </row>
    <row r="6" spans="2:14">
      <c r="B6" s="17"/>
      <c r="C6" s="17"/>
      <c r="D6" s="17"/>
      <c r="E6" s="17"/>
      <c r="F6" s="17"/>
      <c r="G6" s="17"/>
      <c r="K6" s="14" t="e">
        <f t="shared" si="0"/>
        <v>#VALUE!</v>
      </c>
      <c r="L6" s="14" t="e">
        <f t="shared" si="1"/>
        <v>#VALUE!</v>
      </c>
      <c r="M6" s="14" t="e">
        <f t="shared" si="2"/>
        <v>#VALUE!</v>
      </c>
      <c r="N6" s="14" t="e">
        <f t="shared" si="3"/>
        <v>#VALUE!</v>
      </c>
    </row>
    <row r="7" spans="2:14">
      <c r="B7" s="17"/>
      <c r="C7" s="17"/>
      <c r="D7" s="17"/>
      <c r="E7" s="17"/>
      <c r="F7" s="17"/>
      <c r="G7" s="17"/>
    </row>
    <row r="8" spans="2:14">
      <c r="B8" s="17"/>
      <c r="C8" s="17"/>
      <c r="D8" s="17"/>
      <c r="E8" s="17"/>
      <c r="F8" s="17"/>
      <c r="G8" s="17"/>
    </row>
    <row r="9" spans="2:14">
      <c r="B9" s="17"/>
      <c r="C9" s="17"/>
      <c r="D9" s="17"/>
      <c r="E9" s="17"/>
      <c r="F9" s="17"/>
      <c r="G9" s="17"/>
    </row>
    <row r="10" spans="2:14">
      <c r="B10" s="17"/>
      <c r="C10" s="17"/>
      <c r="D10" s="17"/>
      <c r="E10" s="17"/>
      <c r="F10" s="17"/>
      <c r="G10" s="17"/>
    </row>
    <row r="11" spans="2:14">
      <c r="B11" s="17"/>
      <c r="C11" s="17"/>
      <c r="D11" s="17"/>
      <c r="E11" s="17"/>
      <c r="F11" s="17"/>
      <c r="G11" s="17"/>
    </row>
    <row r="12" spans="2:14">
      <c r="B12" s="17"/>
      <c r="C12" s="17"/>
      <c r="D12" s="17"/>
      <c r="E12" s="17"/>
      <c r="F12" s="17"/>
      <c r="G12" s="17"/>
    </row>
    <row r="13" spans="2:14">
      <c r="B13" s="17"/>
      <c r="C13" s="17"/>
      <c r="D13" s="17"/>
      <c r="E13" s="17"/>
      <c r="F13" s="17"/>
      <c r="G13" s="17"/>
    </row>
    <row r="14" spans="2:14">
      <c r="B14" s="17"/>
      <c r="C14" s="17"/>
      <c r="D14" s="17"/>
      <c r="E14" s="17"/>
      <c r="F14" s="17"/>
      <c r="G14" s="17"/>
    </row>
    <row r="15" spans="2:14">
      <c r="B15" s="17"/>
      <c r="C15" s="17"/>
      <c r="D15" s="17"/>
      <c r="E15" s="17"/>
      <c r="F15" s="17"/>
      <c r="G15" s="17"/>
    </row>
    <row r="16" spans="2:14">
      <c r="B16" s="17"/>
      <c r="C16" s="17"/>
      <c r="D16" s="17"/>
      <c r="E16" s="17"/>
      <c r="F16" s="17"/>
      <c r="G16" s="17"/>
    </row>
    <row r="17" spans="2:7">
      <c r="B17" s="17"/>
      <c r="C17" s="17"/>
      <c r="D17" s="17"/>
      <c r="E17" s="17"/>
      <c r="F17" s="17"/>
      <c r="G17" s="17"/>
    </row>
    <row r="18" spans="2:7">
      <c r="B18" s="17"/>
      <c r="C18" s="17"/>
      <c r="D18" s="17"/>
      <c r="E18" s="17"/>
      <c r="F18" s="17"/>
      <c r="G18" s="17"/>
    </row>
    <row r="19" spans="2:7">
      <c r="B19" s="17"/>
      <c r="C19" s="17"/>
      <c r="D19" s="17"/>
      <c r="E19" s="17"/>
      <c r="F19" s="17"/>
      <c r="G19" s="17"/>
    </row>
    <row r="20" spans="2:7">
      <c r="B20" s="17"/>
      <c r="C20" s="17"/>
      <c r="D20" s="17"/>
      <c r="E20" s="17"/>
      <c r="F20" s="17"/>
      <c r="G20" s="17"/>
    </row>
    <row r="21" spans="2:7">
      <c r="B21" s="17"/>
      <c r="C21" s="17"/>
      <c r="D21" s="17"/>
      <c r="E21" s="17"/>
      <c r="F21" s="17"/>
      <c r="G21" s="17"/>
    </row>
    <row r="22" spans="2:7">
      <c r="B22" s="17"/>
      <c r="C22" s="17"/>
      <c r="D22" s="17"/>
      <c r="E22" s="17"/>
      <c r="F22" s="17"/>
      <c r="G22" s="17"/>
    </row>
    <row r="23" spans="2:7">
      <c r="B23" s="17"/>
      <c r="C23" s="17"/>
      <c r="D23" s="17"/>
      <c r="E23" s="17"/>
      <c r="F23" s="17"/>
      <c r="G23" s="17"/>
    </row>
    <row r="24" spans="2:7">
      <c r="B24" s="17"/>
      <c r="C24" s="17"/>
      <c r="D24" s="17"/>
      <c r="E24" s="17"/>
      <c r="F24" s="17"/>
      <c r="G24" s="17"/>
    </row>
    <row r="25" spans="2:7">
      <c r="B25" s="17"/>
      <c r="C25" s="17"/>
      <c r="D25" s="17"/>
      <c r="E25" s="17"/>
      <c r="F25" s="17"/>
      <c r="G25" s="17"/>
    </row>
    <row r="26" spans="2:7">
      <c r="B26" s="17"/>
      <c r="C26" s="17"/>
      <c r="D26" s="17"/>
      <c r="E26" s="17"/>
      <c r="F26" s="17"/>
      <c r="G26" s="17"/>
    </row>
    <row r="27" spans="2:7">
      <c r="B27" s="17"/>
      <c r="C27" s="17"/>
      <c r="D27" s="17"/>
      <c r="E27" s="17"/>
      <c r="F27" s="17"/>
      <c r="G27" s="17"/>
    </row>
    <row r="28" spans="2:7">
      <c r="B28" s="17"/>
      <c r="C28" s="17"/>
      <c r="D28" s="17"/>
      <c r="E28" s="17"/>
      <c r="F28" s="17"/>
      <c r="G28" s="17"/>
    </row>
    <row r="29" spans="2:7">
      <c r="B29" s="17"/>
      <c r="C29" s="17"/>
      <c r="D29" s="17"/>
      <c r="E29" s="17"/>
      <c r="F29" s="17"/>
      <c r="G29" s="17"/>
    </row>
    <row r="30" spans="2:7">
      <c r="B30" s="17"/>
      <c r="C30" s="17"/>
      <c r="D30" s="17"/>
      <c r="E30" s="17"/>
      <c r="F30" s="17"/>
      <c r="G30" s="17"/>
    </row>
    <row r="31" spans="2:7">
      <c r="B31" s="17"/>
      <c r="C31" s="17"/>
      <c r="D31" s="17"/>
      <c r="E31" s="17"/>
      <c r="F31" s="17"/>
      <c r="G31" s="17"/>
    </row>
    <row r="32" spans="2:7">
      <c r="B32" s="17"/>
      <c r="C32" s="17"/>
      <c r="D32" s="17"/>
      <c r="E32" s="17"/>
      <c r="F32" s="17"/>
      <c r="G32" s="17"/>
    </row>
    <row r="33" spans="2:7">
      <c r="B33" s="17"/>
      <c r="C33" s="17"/>
      <c r="D33" s="17"/>
      <c r="E33" s="17"/>
      <c r="F33" s="17"/>
      <c r="G33" s="17"/>
    </row>
    <row r="34" spans="2:7">
      <c r="B34" s="17"/>
      <c r="C34" s="17"/>
      <c r="D34" s="17"/>
      <c r="E34" s="17"/>
      <c r="F34" s="17"/>
      <c r="G34" s="17"/>
    </row>
    <row r="35" spans="2:7">
      <c r="B35" s="17"/>
      <c r="C35" s="17"/>
      <c r="D35" s="17"/>
      <c r="E35" s="17"/>
      <c r="F35" s="17"/>
      <c r="G35" s="17"/>
    </row>
    <row r="36" spans="2:7">
      <c r="B36" s="17"/>
      <c r="C36" s="17"/>
      <c r="D36" s="17"/>
      <c r="E36" s="17"/>
      <c r="F36" s="17"/>
      <c r="G36" s="17"/>
    </row>
    <row r="37" spans="2:7">
      <c r="B37" s="17"/>
      <c r="C37" s="17"/>
      <c r="D37" s="17"/>
      <c r="E37" s="17"/>
      <c r="F37" s="17"/>
      <c r="G37" s="17"/>
    </row>
  </sheetData>
  <mergeCells count="1">
    <mergeCell ref="B2:G37"/>
  </mergeCells>
  <phoneticPr fontId="3"/>
  <hyperlinks>
    <hyperlink ref="B1" r:id="rId1" xr:uid="{A17504E1-18A1-48CF-8E3E-83661C920161}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FEEAF-F276-4908-8F2E-8461A6884F9D}">
  <dimension ref="A1:S29"/>
  <sheetViews>
    <sheetView workbookViewId="0">
      <selection activeCell="B12" sqref="B12"/>
    </sheetView>
  </sheetViews>
  <sheetFormatPr defaultRowHeight="18"/>
  <cols>
    <col min="2" max="2" width="87.33203125" customWidth="1"/>
  </cols>
  <sheetData>
    <row r="1" spans="1:19">
      <c r="A1" t="s">
        <v>0</v>
      </c>
    </row>
    <row r="2" spans="1:19">
      <c r="A2">
        <v>2530027</v>
      </c>
      <c r="B2" s="7" t="e">
        <f>_xlfn.FILTERXML(_xlfn.WEBSERVICE("http://zip.cgis.biz/xml/zip.php?zn="&amp;A$2),"/ZIP_result/ADDRESS_value/value/@state")</f>
        <v>#VALUE!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B3" s="7" t="e">
        <f>_xlfn.FILTERXML(_xlfn.WEBSERVICE("http://zip.cgis.biz/xml/zip.php?zn="&amp;A$2),"/ZIP_result/ADDRESS_value/value/@city")</f>
        <v>#VALUE!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>
      <c r="B4" s="7" t="e">
        <f>_xlfn.FILTERXML(_xlfn.WEBSERVICE("http://zip.cgis.biz/xml/zip.php?zn="&amp;A$2),"/ZIP_result/ADDRESS_value/value/@address")</f>
        <v>#VALUE!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6" spans="1:19">
      <c r="B6" s="4" t="s">
        <v>12</v>
      </c>
    </row>
    <row r="7" spans="1:19">
      <c r="B7" s="5" t="s">
        <v>13</v>
      </c>
    </row>
    <row r="8" spans="1:19">
      <c r="B8" s="5" t="s">
        <v>14</v>
      </c>
    </row>
    <row r="9" spans="1:19">
      <c r="B9" s="5" t="s">
        <v>15</v>
      </c>
    </row>
    <row r="10" spans="1:19">
      <c r="B10" s="5" t="s">
        <v>16</v>
      </c>
    </row>
    <row r="11" spans="1:19">
      <c r="B11" s="5" t="s">
        <v>17</v>
      </c>
    </row>
    <row r="12" spans="1:19">
      <c r="B12" s="5" t="s">
        <v>18</v>
      </c>
    </row>
    <row r="13" spans="1:19">
      <c r="B13" s="5" t="s">
        <v>19</v>
      </c>
    </row>
    <row r="14" spans="1:19">
      <c r="B14" s="5" t="s">
        <v>20</v>
      </c>
    </row>
    <row r="15" spans="1:19">
      <c r="B15" s="5" t="s">
        <v>21</v>
      </c>
    </row>
    <row r="16" spans="1:19">
      <c r="B16" s="4" t="s">
        <v>22</v>
      </c>
    </row>
    <row r="17" spans="1:4">
      <c r="B17" s="5" t="s">
        <v>23</v>
      </c>
    </row>
    <row r="18" spans="1:4">
      <c r="B18" s="5" t="s">
        <v>24</v>
      </c>
    </row>
    <row r="19" spans="1:4">
      <c r="B19" s="5" t="s">
        <v>25</v>
      </c>
    </row>
    <row r="20" spans="1:4">
      <c r="B20" s="5" t="s">
        <v>26</v>
      </c>
    </row>
    <row r="21" spans="1:4">
      <c r="B21" s="5" t="s">
        <v>27</v>
      </c>
    </row>
    <row r="22" spans="1:4">
      <c r="B22" s="5" t="s">
        <v>28</v>
      </c>
    </row>
    <row r="23" spans="1:4">
      <c r="B23" s="5" t="s">
        <v>29</v>
      </c>
    </row>
    <row r="24" spans="1:4">
      <c r="B24" s="5" t="s">
        <v>30</v>
      </c>
    </row>
    <row r="25" spans="1:4">
      <c r="B25" s="4" t="s">
        <v>31</v>
      </c>
    </row>
    <row r="26" spans="1:4">
      <c r="B26" s="4" t="s">
        <v>32</v>
      </c>
    </row>
    <row r="28" spans="1:4" ht="280.5" customHeight="1">
      <c r="A28">
        <v>2530027</v>
      </c>
      <c r="B28" s="6" t="e">
        <f>_xlfn.WEBSERVICE("https://maps.googleapis.com/maps/api/geocode/xml?address="&amp;A28&amp;"&amp;language=ja&amp;sensor=false&amp;key=AIzaSyCAt0g83huMb8Jii7D17W0lZ2_RzOqYWr8")</f>
        <v>#VALUE!</v>
      </c>
      <c r="D28" t="s">
        <v>33</v>
      </c>
    </row>
    <row r="29" spans="1:4" ht="39" customHeight="1">
      <c r="B29" t="e">
        <f>_xlfn.FILTERXML(_xlfn.WEBSERVICE("https://maps.googleapis.com/maps/api/geocode/xml?address="&amp;A28&amp;"&amp;language=ja&amp;sensor=false&amp;key=AIzaSyCAt0g83huMb8Jii7D17W0lZ2_RzOqYWr8"),"//address_component//*")</f>
        <v>#VALUE!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8"/>
  <sheetViews>
    <sheetView topLeftCell="A54" workbookViewId="0">
      <selection activeCell="A70" sqref="A70"/>
    </sheetView>
  </sheetViews>
  <sheetFormatPr defaultRowHeight="18"/>
  <sheetData>
    <row r="1" spans="1:10">
      <c r="A1" s="1" t="s">
        <v>34</v>
      </c>
    </row>
    <row r="2" spans="1:10" ht="18.75" customHeight="1">
      <c r="A2" s="18" t="e">
        <f>_xlfn.WEBSERVICE("https://maps.googleapis.com/maps/api/geocode/xml?address=東京都中央区日本橋"&amp;"&amp;key="&amp;A1)</f>
        <v>#VALUE!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8.7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8.7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8.75" customHeight="1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ht="18.7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8.75" customHeight="1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ht="18.7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18.75" customHeight="1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18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8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8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8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8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8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8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8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8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8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8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8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8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8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8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8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8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8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8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8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8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8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8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8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8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8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8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8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8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8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8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10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>
      <c r="A48" s="2" t="s">
        <v>35</v>
      </c>
    </row>
    <row r="49" spans="1:12">
      <c r="A49" s="18" t="e">
        <f>_xlfn.FILTERXML(_xlfn.WEBSERVICE("https://maps.googleapis.com/maps/api/geocode/xml?address=東京都中央区日本橋"&amp;"&amp;key="&amp;A1),"//lat")</f>
        <v>#VALUE!</v>
      </c>
      <c r="B49" s="18"/>
      <c r="C49" s="18"/>
      <c r="D49" s="18"/>
      <c r="E49" s="18"/>
      <c r="F49" s="18"/>
      <c r="G49" s="18"/>
      <c r="H49" s="18"/>
      <c r="I49" s="18"/>
      <c r="J49" s="18"/>
      <c r="K49" t="s">
        <v>36</v>
      </c>
    </row>
    <row r="50" spans="1:12">
      <c r="A50" s="18" t="e">
        <f>_xlfn.FILTERXML(_xlfn.WEBSERVICE("https://maps.googleapis.com/maps/api/geocode/xml?address=東京都中央区日本橋"&amp;"&amp;key="&amp;A$1),"//lng")</f>
        <v>#VALUE!</v>
      </c>
      <c r="B50" s="18"/>
      <c r="C50" s="18"/>
      <c r="D50" s="18"/>
      <c r="E50" s="18"/>
      <c r="F50" s="18"/>
      <c r="G50" s="18"/>
      <c r="H50" s="18"/>
      <c r="I50" s="18"/>
      <c r="J50" s="18"/>
      <c r="K50" t="s">
        <v>37</v>
      </c>
    </row>
    <row r="51" spans="1:12">
      <c r="E51" s="3" t="s">
        <v>38</v>
      </c>
    </row>
    <row r="52" spans="1:12">
      <c r="B52">
        <v>35.681183599999997</v>
      </c>
      <c r="C52">
        <v>139.77415379999999</v>
      </c>
      <c r="E52" s="3" t="s">
        <v>39</v>
      </c>
    </row>
    <row r="53" spans="1:12">
      <c r="E53" t="s">
        <v>40</v>
      </c>
    </row>
    <row r="54" spans="1:12">
      <c r="E54" s="3" t="str">
        <f>HYPERLINK(TEXT(E51&amp;B52&amp;"+"&amp;C52,""))</f>
        <v>https://www.google.com/search?q=35.6811836+139.7741538</v>
      </c>
    </row>
    <row r="56" spans="1:12">
      <c r="E56" s="3" t="s">
        <v>41</v>
      </c>
    </row>
    <row r="58" spans="1:12">
      <c r="B58" s="3" t="s">
        <v>42</v>
      </c>
    </row>
    <row r="59" spans="1:12">
      <c r="B59" t="e">
        <f>_xlfn.ENCODEURL("東京都中央区日本橋")</f>
        <v>#VALUE!</v>
      </c>
    </row>
    <row r="60" spans="1:12">
      <c r="B60" t="e">
        <f>"http://maps.googleapis.com/maps/api/geocode/xml?address="&amp;B59&amp;"&amp;key="&amp;A1</f>
        <v>#VALUE!</v>
      </c>
    </row>
    <row r="61" spans="1:12">
      <c r="B61" s="18" t="e">
        <f>_xlfn.WEBSERVICE("http://maps.googleapis.com/maps/api/geocode/xml?address="&amp;B59&amp;"&amp;key="&amp;A1)</f>
        <v>#VALUE!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2:1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2:1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2:1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2:12">
      <c r="B68" t="str">
        <f>"key="&amp;A1</f>
        <v>key=AIzaSyCAt0g83huMb8Jii7D17W0lZ2_RzOqYWr8</v>
      </c>
    </row>
  </sheetData>
  <mergeCells count="4">
    <mergeCell ref="A2:J47"/>
    <mergeCell ref="A49:J49"/>
    <mergeCell ref="A50:J50"/>
    <mergeCell ref="B61:L67"/>
  </mergeCells>
  <phoneticPr fontId="3"/>
  <hyperlinks>
    <hyperlink ref="E52" r:id="rId1" xr:uid="{8795D9D5-75CC-40A4-83A3-68B2CBDCD309}"/>
    <hyperlink ref="E51" r:id="rId2" xr:uid="{201E8F3F-D9A3-4E5F-8735-1B7938F3830A}"/>
    <hyperlink ref="E56" r:id="rId3" xr:uid="{DA5E105F-BF2E-4C97-A0D1-D079EAD48A2B}"/>
    <hyperlink ref="B58" r:id="rId4" xr:uid="{389D7007-32E7-422E-A460-DD26E68FFD97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郵便番号→住所</vt:lpstr>
      <vt:lpstr>Sheet3</vt:lpstr>
      <vt:lpstr>Sheet2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ユーザー</cp:lastModifiedBy>
  <cp:revision/>
  <dcterms:created xsi:type="dcterms:W3CDTF">2015-06-05T18:19:34Z</dcterms:created>
  <dcterms:modified xsi:type="dcterms:W3CDTF">2023-05-22T07:22:03Z</dcterms:modified>
  <cp:category/>
  <cp:contentStatus/>
</cp:coreProperties>
</file>